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<sst xmlns="http://schemas.openxmlformats.org/spreadsheetml/2006/main" count="285" uniqueCount="16">
  <si>
    <t>Drug total</t>
  </si>
  <si>
    <t>ml</t>
  </si>
  <si>
    <t>Lidocaine 2% = 20 mg/ml</t>
  </si>
  <si>
    <t>Bupivacaine 0.5% = 5 mg/ml</t>
  </si>
  <si>
    <t>Volume per site</t>
  </si>
  <si>
    <t>Lidocaine 2%</t>
  </si>
  <si>
    <t>Bupivacaine 0.5%</t>
  </si>
  <si>
    <t>Dr. Bob Stein</t>
  </si>
  <si>
    <t>Weight in Kilograms</t>
  </si>
  <si>
    <t>Sterile Water</t>
  </si>
  <si>
    <r>
      <t xml:space="preserve">Wt. In </t>
    </r>
    <r>
      <rPr>
        <b/>
        <sz val="11"/>
        <color indexed="10"/>
        <rFont val="Arial"/>
        <family val="2"/>
      </rPr>
      <t>kg</t>
    </r>
  </si>
  <si>
    <t>Morphine</t>
  </si>
  <si>
    <t>Lidocaine/Bupivacaine/Morphine Ring Block Calculations</t>
  </si>
  <si>
    <t>Morphine = 15 mg/ml</t>
  </si>
  <si>
    <t>This chart is based on a dose of 1.0 mg/kg for lidocaine and bupivacaine, and 0.075 mg/kg for morphine</t>
  </si>
  <si>
    <r>
      <t xml:space="preserve">This chart assume the </t>
    </r>
    <r>
      <rPr>
        <b/>
        <sz val="12"/>
        <rFont val="Arial"/>
        <family val="2"/>
      </rPr>
      <t>bupivacaine is 0.5%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</si>
</sst>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c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2" fontId="0" fillId="2" borderId="1" xfId="0" applyNumberFormat="1" applyFont="1" applyFill="1" applyBorder="1" applyAlignment="1" applyProtection="1">
      <alignment/>
      <protection locked="0"/>
    </xf>
    <xf numFmtId="2" fontId="0" fillId="2" borderId="2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2" borderId="1" xfId="0" applyNumberForma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2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2" fontId="0" fillId="0" borderId="1" xfId="0" applyNumberFormat="1" applyFont="1" applyFill="1" applyBorder="1" applyAlignment="1" applyProtection="1">
      <alignment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8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59</xdr:row>
      <xdr:rowOff>28575</xdr:rowOff>
    </xdr:from>
    <xdr:to>
      <xdr:col>9</xdr:col>
      <xdr:colOff>714375</xdr:colOff>
      <xdr:row>76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639300"/>
          <a:ext cx="34004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A1">
      <selection activeCell="O9" sqref="O9"/>
    </sheetView>
  </sheetViews>
  <sheetFormatPr defaultColWidth="9.140625" defaultRowHeight="12.75"/>
  <cols>
    <col min="2" max="2" width="11.421875" style="0" customWidth="1"/>
    <col min="3" max="3" width="2.8515625" style="0" customWidth="1"/>
    <col min="4" max="4" width="15.421875" style="0" customWidth="1"/>
    <col min="5" max="5" width="3.28125" style="0" customWidth="1"/>
    <col min="6" max="6" width="8.421875" style="0" customWidth="1"/>
    <col min="7" max="7" width="2.8515625" style="0" customWidth="1"/>
    <col min="8" max="8" width="8.28125" style="0" customWidth="1"/>
    <col min="9" max="9" width="3.00390625" style="0" customWidth="1"/>
    <col min="10" max="10" width="11.140625" style="1" customWidth="1"/>
    <col min="11" max="11" width="3.00390625" style="0" customWidth="1"/>
    <col min="12" max="12" width="13.8515625" style="1" customWidth="1"/>
    <col min="13" max="13" width="3.00390625" style="0" customWidth="1"/>
    <col min="14" max="16384" width="9.140625" style="14" customWidth="1"/>
  </cols>
  <sheetData>
    <row r="1" spans="1:13" s="9" customFormat="1" ht="20.2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0" customFormat="1" ht="15">
      <c r="A2" s="27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s="11" customFormat="1" ht="11.2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s="12" customFormat="1" ht="11.25">
      <c r="A4" s="44" t="s">
        <v>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s="12" customFormat="1" ht="11.2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s="13" customFormat="1" ht="12.75">
      <c r="A6" s="32" t="s">
        <v>14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13" s="13" customFormat="1" ht="15.75">
      <c r="A7" s="32" t="s">
        <v>15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1:13" s="12" customFormat="1" ht="11.2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</row>
    <row r="9" spans="1:13" s="15" customFormat="1" ht="15">
      <c r="A9" s="2" t="s">
        <v>10</v>
      </c>
      <c r="B9" s="35" t="s">
        <v>5</v>
      </c>
      <c r="C9" s="36"/>
      <c r="D9" s="35" t="s">
        <v>6</v>
      </c>
      <c r="E9" s="36"/>
      <c r="F9" s="35" t="s">
        <v>11</v>
      </c>
      <c r="G9" s="36"/>
      <c r="H9" s="35" t="s">
        <v>0</v>
      </c>
      <c r="I9" s="36"/>
      <c r="J9" s="50" t="s">
        <v>9</v>
      </c>
      <c r="K9" s="30"/>
      <c r="L9" s="30" t="s">
        <v>4</v>
      </c>
      <c r="M9" s="31"/>
    </row>
    <row r="10" spans="1:13" s="16" customFormat="1" ht="12.75">
      <c r="A10" s="3">
        <v>1</v>
      </c>
      <c r="B10" s="4">
        <f aca="true" t="shared" si="0" ref="B10:B16">A10/20</f>
        <v>0.05</v>
      </c>
      <c r="C10" s="4" t="s">
        <v>1</v>
      </c>
      <c r="D10" s="4">
        <f aca="true" t="shared" si="1" ref="D10:D16">A10/5</f>
        <v>0.2</v>
      </c>
      <c r="E10" s="4" t="s">
        <v>1</v>
      </c>
      <c r="F10" s="17">
        <f>(A10*0.075)/15</f>
        <v>0.005</v>
      </c>
      <c r="G10" s="4" t="s">
        <v>1</v>
      </c>
      <c r="H10" s="4">
        <f>SUM(B10:F10)</f>
        <v>0.255</v>
      </c>
      <c r="I10" s="5" t="s">
        <v>1</v>
      </c>
      <c r="J10" s="4">
        <f aca="true" t="shared" si="2" ref="J10:J16">IF(A10&lt;2.3,1-H10,2-H10)</f>
        <v>0.745</v>
      </c>
      <c r="K10" s="6" t="s">
        <v>1</v>
      </c>
      <c r="L10" s="4">
        <f aca="true" t="shared" si="3" ref="L10:L16">(J10+H10)/6</f>
        <v>0.16666666666666666</v>
      </c>
      <c r="M10" s="5" t="s">
        <v>1</v>
      </c>
    </row>
    <row r="11" spans="1:13" s="16" customFormat="1" ht="12.75">
      <c r="A11" s="18">
        <v>1.25</v>
      </c>
      <c r="B11" s="19">
        <f t="shared" si="0"/>
        <v>0.0625</v>
      </c>
      <c r="C11" s="19" t="s">
        <v>1</v>
      </c>
      <c r="D11" s="19">
        <f t="shared" si="1"/>
        <v>0.25</v>
      </c>
      <c r="E11" s="19" t="s">
        <v>1</v>
      </c>
      <c r="F11" s="20">
        <f aca="true" t="shared" si="4" ref="F11:F54">(A11*0.075)/15</f>
        <v>0.00625</v>
      </c>
      <c r="G11" s="19" t="s">
        <v>1</v>
      </c>
      <c r="H11" s="19">
        <f aca="true" t="shared" si="5" ref="H11:H54">SUM(B11:F11)</f>
        <v>0.31875</v>
      </c>
      <c r="I11" s="21" t="s">
        <v>1</v>
      </c>
      <c r="J11" s="19">
        <f t="shared" si="2"/>
        <v>0.68125</v>
      </c>
      <c r="K11" s="22" t="s">
        <v>1</v>
      </c>
      <c r="L11" s="19">
        <f t="shared" si="3"/>
        <v>0.16666666666666666</v>
      </c>
      <c r="M11" s="21" t="s">
        <v>1</v>
      </c>
    </row>
    <row r="12" spans="1:13" s="16" customFormat="1" ht="12.75">
      <c r="A12" s="3">
        <v>1.5</v>
      </c>
      <c r="B12" s="4">
        <f t="shared" si="0"/>
        <v>0.075</v>
      </c>
      <c r="C12" s="4" t="s">
        <v>1</v>
      </c>
      <c r="D12" s="4">
        <f t="shared" si="1"/>
        <v>0.3</v>
      </c>
      <c r="E12" s="4" t="s">
        <v>1</v>
      </c>
      <c r="F12" s="17">
        <f t="shared" si="4"/>
        <v>0.007499999999999999</v>
      </c>
      <c r="G12" s="4" t="s">
        <v>1</v>
      </c>
      <c r="H12" s="4">
        <f t="shared" si="5"/>
        <v>0.3825</v>
      </c>
      <c r="I12" s="5" t="s">
        <v>1</v>
      </c>
      <c r="J12" s="4">
        <f t="shared" si="2"/>
        <v>0.6174999999999999</v>
      </c>
      <c r="K12" s="6" t="s">
        <v>1</v>
      </c>
      <c r="L12" s="4">
        <f t="shared" si="3"/>
        <v>0.16666666666666666</v>
      </c>
      <c r="M12" s="5" t="s">
        <v>1</v>
      </c>
    </row>
    <row r="13" spans="1:13" s="16" customFormat="1" ht="12.75">
      <c r="A13" s="18">
        <v>1.75</v>
      </c>
      <c r="B13" s="19">
        <f t="shared" si="0"/>
        <v>0.0875</v>
      </c>
      <c r="C13" s="19" t="s">
        <v>1</v>
      </c>
      <c r="D13" s="19">
        <f t="shared" si="1"/>
        <v>0.35</v>
      </c>
      <c r="E13" s="19" t="s">
        <v>1</v>
      </c>
      <c r="F13" s="20">
        <f t="shared" si="4"/>
        <v>0.00875</v>
      </c>
      <c r="G13" s="19" t="s">
        <v>1</v>
      </c>
      <c r="H13" s="19">
        <f t="shared" si="5"/>
        <v>0.44625</v>
      </c>
      <c r="I13" s="21" t="s">
        <v>1</v>
      </c>
      <c r="J13" s="19">
        <f t="shared" si="2"/>
        <v>0.55375</v>
      </c>
      <c r="K13" s="22" t="s">
        <v>1</v>
      </c>
      <c r="L13" s="19">
        <f t="shared" si="3"/>
        <v>0.16666666666666666</v>
      </c>
      <c r="M13" s="21" t="s">
        <v>1</v>
      </c>
    </row>
    <row r="14" spans="1:13" s="16" customFormat="1" ht="12.75">
      <c r="A14" s="3">
        <v>2</v>
      </c>
      <c r="B14" s="4">
        <f t="shared" si="0"/>
        <v>0.1</v>
      </c>
      <c r="C14" s="4" t="s">
        <v>1</v>
      </c>
      <c r="D14" s="4">
        <f t="shared" si="1"/>
        <v>0.4</v>
      </c>
      <c r="E14" s="4" t="s">
        <v>1</v>
      </c>
      <c r="F14" s="17">
        <f t="shared" si="4"/>
        <v>0.01</v>
      </c>
      <c r="G14" s="4" t="s">
        <v>1</v>
      </c>
      <c r="H14" s="4">
        <f t="shared" si="5"/>
        <v>0.51</v>
      </c>
      <c r="I14" s="5" t="s">
        <v>1</v>
      </c>
      <c r="J14" s="4">
        <f t="shared" si="2"/>
        <v>0.49</v>
      </c>
      <c r="K14" s="6" t="s">
        <v>1</v>
      </c>
      <c r="L14" s="4">
        <f t="shared" si="3"/>
        <v>0.16666666666666666</v>
      </c>
      <c r="M14" s="5" t="s">
        <v>1</v>
      </c>
    </row>
    <row r="15" spans="1:13" ht="12.75">
      <c r="A15" s="23">
        <v>2.25</v>
      </c>
      <c r="B15" s="19">
        <f t="shared" si="0"/>
        <v>0.1125</v>
      </c>
      <c r="C15" s="19" t="s">
        <v>1</v>
      </c>
      <c r="D15" s="19">
        <f t="shared" si="1"/>
        <v>0.45</v>
      </c>
      <c r="E15" s="19" t="s">
        <v>1</v>
      </c>
      <c r="F15" s="20">
        <f t="shared" si="4"/>
        <v>0.01125</v>
      </c>
      <c r="G15" s="19" t="s">
        <v>1</v>
      </c>
      <c r="H15" s="19">
        <f t="shared" si="5"/>
        <v>0.57375</v>
      </c>
      <c r="I15" s="21" t="s">
        <v>1</v>
      </c>
      <c r="J15" s="19">
        <f t="shared" si="2"/>
        <v>0.42625</v>
      </c>
      <c r="K15" s="22" t="s">
        <v>1</v>
      </c>
      <c r="L15" s="19">
        <f t="shared" si="3"/>
        <v>0.16666666666666666</v>
      </c>
      <c r="M15" s="21" t="s">
        <v>1</v>
      </c>
    </row>
    <row r="16" spans="1:13" ht="12.75">
      <c r="A16" s="7">
        <v>2.5</v>
      </c>
      <c r="B16" s="4">
        <f t="shared" si="0"/>
        <v>0.125</v>
      </c>
      <c r="C16" s="4" t="s">
        <v>1</v>
      </c>
      <c r="D16" s="4">
        <f t="shared" si="1"/>
        <v>0.5</v>
      </c>
      <c r="E16" s="4" t="s">
        <v>1</v>
      </c>
      <c r="F16" s="17">
        <f t="shared" si="4"/>
        <v>0.0125</v>
      </c>
      <c r="G16" s="4" t="s">
        <v>1</v>
      </c>
      <c r="H16" s="4">
        <f t="shared" si="5"/>
        <v>0.6375</v>
      </c>
      <c r="I16" s="5" t="s">
        <v>1</v>
      </c>
      <c r="J16" s="4">
        <f t="shared" si="2"/>
        <v>1.3625</v>
      </c>
      <c r="K16" s="6" t="s">
        <v>1</v>
      </c>
      <c r="L16" s="4">
        <f t="shared" si="3"/>
        <v>0.3333333333333333</v>
      </c>
      <c r="M16" s="5" t="s">
        <v>1</v>
      </c>
    </row>
    <row r="17" spans="1:13" ht="12.75">
      <c r="A17" s="23">
        <v>2.75</v>
      </c>
      <c r="B17" s="19">
        <f aca="true" t="shared" si="6" ref="B17:B38">A17/20</f>
        <v>0.1375</v>
      </c>
      <c r="C17" s="19" t="s">
        <v>1</v>
      </c>
      <c r="D17" s="19">
        <f aca="true" t="shared" si="7" ref="D17:D38">A17/5</f>
        <v>0.55</v>
      </c>
      <c r="E17" s="19" t="s">
        <v>1</v>
      </c>
      <c r="F17" s="20">
        <f t="shared" si="4"/>
        <v>0.01375</v>
      </c>
      <c r="G17" s="19" t="s">
        <v>1</v>
      </c>
      <c r="H17" s="19">
        <f t="shared" si="5"/>
        <v>0.70125</v>
      </c>
      <c r="I17" s="21" t="s">
        <v>1</v>
      </c>
      <c r="J17" s="19">
        <f aca="true" t="shared" si="8" ref="J17:J38">IF(A17&lt;2.3,1-H17,2-H17)</f>
        <v>1.29875</v>
      </c>
      <c r="K17" s="22" t="s">
        <v>1</v>
      </c>
      <c r="L17" s="19">
        <f aca="true" t="shared" si="9" ref="L17:L39">(J17+H17)/6</f>
        <v>0.3333333333333333</v>
      </c>
      <c r="M17" s="21" t="s">
        <v>1</v>
      </c>
    </row>
    <row r="18" spans="1:13" ht="12.75">
      <c r="A18" s="7">
        <v>3</v>
      </c>
      <c r="B18" s="4">
        <f t="shared" si="6"/>
        <v>0.15</v>
      </c>
      <c r="C18" s="4" t="s">
        <v>1</v>
      </c>
      <c r="D18" s="4">
        <f t="shared" si="7"/>
        <v>0.6</v>
      </c>
      <c r="E18" s="4" t="s">
        <v>1</v>
      </c>
      <c r="F18" s="17">
        <f t="shared" si="4"/>
        <v>0.014999999999999998</v>
      </c>
      <c r="G18" s="4" t="s">
        <v>1</v>
      </c>
      <c r="H18" s="4">
        <f t="shared" si="5"/>
        <v>0.765</v>
      </c>
      <c r="I18" s="5" t="s">
        <v>1</v>
      </c>
      <c r="J18" s="4">
        <f t="shared" si="8"/>
        <v>1.2349999999999999</v>
      </c>
      <c r="K18" s="6" t="s">
        <v>1</v>
      </c>
      <c r="L18" s="4">
        <f t="shared" si="9"/>
        <v>0.3333333333333333</v>
      </c>
      <c r="M18" s="5" t="s">
        <v>1</v>
      </c>
    </row>
    <row r="19" spans="1:13" ht="12.75">
      <c r="A19" s="23">
        <v>3.25</v>
      </c>
      <c r="B19" s="19">
        <f t="shared" si="6"/>
        <v>0.1625</v>
      </c>
      <c r="C19" s="19" t="s">
        <v>1</v>
      </c>
      <c r="D19" s="19">
        <f t="shared" si="7"/>
        <v>0.65</v>
      </c>
      <c r="E19" s="19" t="s">
        <v>1</v>
      </c>
      <c r="F19" s="20">
        <f t="shared" si="4"/>
        <v>0.01625</v>
      </c>
      <c r="G19" s="19" t="s">
        <v>1</v>
      </c>
      <c r="H19" s="19">
        <f t="shared" si="5"/>
        <v>0.82875</v>
      </c>
      <c r="I19" s="21" t="s">
        <v>1</v>
      </c>
      <c r="J19" s="19">
        <f t="shared" si="8"/>
        <v>1.1712500000000001</v>
      </c>
      <c r="K19" s="22" t="s">
        <v>1</v>
      </c>
      <c r="L19" s="19">
        <f t="shared" si="9"/>
        <v>0.3333333333333333</v>
      </c>
      <c r="M19" s="21" t="s">
        <v>1</v>
      </c>
    </row>
    <row r="20" spans="1:13" ht="12.75">
      <c r="A20" s="7">
        <v>3.5</v>
      </c>
      <c r="B20" s="4">
        <f t="shared" si="6"/>
        <v>0.175</v>
      </c>
      <c r="C20" s="4" t="s">
        <v>1</v>
      </c>
      <c r="D20" s="4">
        <f t="shared" si="7"/>
        <v>0.7</v>
      </c>
      <c r="E20" s="4" t="s">
        <v>1</v>
      </c>
      <c r="F20" s="17">
        <f t="shared" si="4"/>
        <v>0.0175</v>
      </c>
      <c r="G20" s="4" t="s">
        <v>1</v>
      </c>
      <c r="H20" s="4">
        <f t="shared" si="5"/>
        <v>0.8925</v>
      </c>
      <c r="I20" s="5" t="s">
        <v>1</v>
      </c>
      <c r="J20" s="4">
        <f t="shared" si="8"/>
        <v>1.1075</v>
      </c>
      <c r="K20" s="6" t="s">
        <v>1</v>
      </c>
      <c r="L20" s="4">
        <f t="shared" si="9"/>
        <v>0.3333333333333333</v>
      </c>
      <c r="M20" s="5" t="s">
        <v>1</v>
      </c>
    </row>
    <row r="21" spans="1:13" ht="12.75">
      <c r="A21" s="24">
        <v>3.75</v>
      </c>
      <c r="B21" s="19">
        <f t="shared" si="6"/>
        <v>0.1875</v>
      </c>
      <c r="C21" s="19" t="s">
        <v>1</v>
      </c>
      <c r="D21" s="19">
        <f t="shared" si="7"/>
        <v>0.75</v>
      </c>
      <c r="E21" s="19" t="s">
        <v>1</v>
      </c>
      <c r="F21" s="20">
        <f t="shared" si="4"/>
        <v>0.01875</v>
      </c>
      <c r="G21" s="19" t="s">
        <v>1</v>
      </c>
      <c r="H21" s="19">
        <f t="shared" si="5"/>
        <v>0.95625</v>
      </c>
      <c r="I21" s="21" t="s">
        <v>1</v>
      </c>
      <c r="J21" s="19">
        <f t="shared" si="8"/>
        <v>1.04375</v>
      </c>
      <c r="K21" s="22" t="s">
        <v>1</v>
      </c>
      <c r="L21" s="19">
        <f t="shared" si="9"/>
        <v>0.3333333333333333</v>
      </c>
      <c r="M21" s="21" t="s">
        <v>1</v>
      </c>
    </row>
    <row r="22" spans="1:13" ht="12.75">
      <c r="A22" s="8">
        <v>4</v>
      </c>
      <c r="B22" s="4">
        <f t="shared" si="6"/>
        <v>0.2</v>
      </c>
      <c r="C22" s="4" t="s">
        <v>1</v>
      </c>
      <c r="D22" s="4">
        <f t="shared" si="7"/>
        <v>0.8</v>
      </c>
      <c r="E22" s="4" t="s">
        <v>1</v>
      </c>
      <c r="F22" s="17">
        <f t="shared" si="4"/>
        <v>0.02</v>
      </c>
      <c r="G22" s="4" t="s">
        <v>1</v>
      </c>
      <c r="H22" s="4">
        <f t="shared" si="5"/>
        <v>1.02</v>
      </c>
      <c r="I22" s="5" t="s">
        <v>1</v>
      </c>
      <c r="J22" s="4">
        <f t="shared" si="8"/>
        <v>0.98</v>
      </c>
      <c r="K22" s="6" t="s">
        <v>1</v>
      </c>
      <c r="L22" s="4">
        <f t="shared" si="9"/>
        <v>0.3333333333333333</v>
      </c>
      <c r="M22" s="5" t="s">
        <v>1</v>
      </c>
    </row>
    <row r="23" spans="1:13" ht="12.75">
      <c r="A23" s="24">
        <v>4.25</v>
      </c>
      <c r="B23" s="19">
        <f t="shared" si="6"/>
        <v>0.2125</v>
      </c>
      <c r="C23" s="19" t="s">
        <v>1</v>
      </c>
      <c r="D23" s="19">
        <f t="shared" si="7"/>
        <v>0.85</v>
      </c>
      <c r="E23" s="19" t="s">
        <v>1</v>
      </c>
      <c r="F23" s="20">
        <f t="shared" si="4"/>
        <v>0.021249999999999998</v>
      </c>
      <c r="G23" s="19" t="s">
        <v>1</v>
      </c>
      <c r="H23" s="19">
        <f t="shared" si="5"/>
        <v>1.08375</v>
      </c>
      <c r="I23" s="21" t="s">
        <v>1</v>
      </c>
      <c r="J23" s="19">
        <f t="shared" si="8"/>
        <v>0.91625</v>
      </c>
      <c r="K23" s="22" t="s">
        <v>1</v>
      </c>
      <c r="L23" s="19">
        <f t="shared" si="9"/>
        <v>0.3333333333333333</v>
      </c>
      <c r="M23" s="21" t="s">
        <v>1</v>
      </c>
    </row>
    <row r="24" spans="1:13" ht="12.75">
      <c r="A24" s="8">
        <v>4.5</v>
      </c>
      <c r="B24" s="4">
        <f t="shared" si="6"/>
        <v>0.225</v>
      </c>
      <c r="C24" s="4" t="s">
        <v>1</v>
      </c>
      <c r="D24" s="4">
        <f t="shared" si="7"/>
        <v>0.9</v>
      </c>
      <c r="E24" s="4" t="s">
        <v>1</v>
      </c>
      <c r="F24" s="17">
        <f t="shared" si="4"/>
        <v>0.0225</v>
      </c>
      <c r="G24" s="4" t="s">
        <v>1</v>
      </c>
      <c r="H24" s="4">
        <f t="shared" si="5"/>
        <v>1.1475</v>
      </c>
      <c r="I24" s="5" t="s">
        <v>1</v>
      </c>
      <c r="J24" s="4">
        <f t="shared" si="8"/>
        <v>0.8525</v>
      </c>
      <c r="K24" s="6" t="s">
        <v>1</v>
      </c>
      <c r="L24" s="4">
        <f t="shared" si="9"/>
        <v>0.3333333333333333</v>
      </c>
      <c r="M24" s="5" t="s">
        <v>1</v>
      </c>
    </row>
    <row r="25" spans="1:13" ht="12.75">
      <c r="A25" s="24">
        <v>4.75</v>
      </c>
      <c r="B25" s="19">
        <f t="shared" si="6"/>
        <v>0.2375</v>
      </c>
      <c r="C25" s="19" t="s">
        <v>1</v>
      </c>
      <c r="D25" s="19">
        <f t="shared" si="7"/>
        <v>0.95</v>
      </c>
      <c r="E25" s="19" t="s">
        <v>1</v>
      </c>
      <c r="F25" s="20">
        <f t="shared" si="4"/>
        <v>0.02375</v>
      </c>
      <c r="G25" s="19" t="s">
        <v>1</v>
      </c>
      <c r="H25" s="19">
        <f t="shared" si="5"/>
        <v>1.21125</v>
      </c>
      <c r="I25" s="21" t="s">
        <v>1</v>
      </c>
      <c r="J25" s="19">
        <f t="shared" si="8"/>
        <v>0.7887500000000001</v>
      </c>
      <c r="K25" s="22" t="s">
        <v>1</v>
      </c>
      <c r="L25" s="19">
        <f t="shared" si="9"/>
        <v>0.3333333333333333</v>
      </c>
      <c r="M25" s="21" t="s">
        <v>1</v>
      </c>
    </row>
    <row r="26" spans="1:13" ht="12.75">
      <c r="A26" s="8">
        <v>5</v>
      </c>
      <c r="B26" s="4">
        <f t="shared" si="6"/>
        <v>0.25</v>
      </c>
      <c r="C26" s="4" t="s">
        <v>1</v>
      </c>
      <c r="D26" s="4">
        <f t="shared" si="7"/>
        <v>1</v>
      </c>
      <c r="E26" s="4" t="s">
        <v>1</v>
      </c>
      <c r="F26" s="17">
        <f t="shared" si="4"/>
        <v>0.025</v>
      </c>
      <c r="G26" s="4" t="s">
        <v>1</v>
      </c>
      <c r="H26" s="4">
        <f t="shared" si="5"/>
        <v>1.275</v>
      </c>
      <c r="I26" s="5" t="s">
        <v>1</v>
      </c>
      <c r="J26" s="4">
        <f t="shared" si="8"/>
        <v>0.7250000000000001</v>
      </c>
      <c r="K26" s="6" t="s">
        <v>1</v>
      </c>
      <c r="L26" s="4">
        <f t="shared" si="9"/>
        <v>0.3333333333333333</v>
      </c>
      <c r="M26" s="5" t="s">
        <v>1</v>
      </c>
    </row>
    <row r="27" spans="1:13" ht="12.75">
      <c r="A27" s="24">
        <v>5.25</v>
      </c>
      <c r="B27" s="19">
        <f t="shared" si="6"/>
        <v>0.2625</v>
      </c>
      <c r="C27" s="19" t="s">
        <v>1</v>
      </c>
      <c r="D27" s="19">
        <f t="shared" si="7"/>
        <v>1.05</v>
      </c>
      <c r="E27" s="19" t="s">
        <v>1</v>
      </c>
      <c r="F27" s="20">
        <f t="shared" si="4"/>
        <v>0.02625</v>
      </c>
      <c r="G27" s="19" t="s">
        <v>1</v>
      </c>
      <c r="H27" s="19">
        <f t="shared" si="5"/>
        <v>1.33875</v>
      </c>
      <c r="I27" s="21" t="s">
        <v>1</v>
      </c>
      <c r="J27" s="19">
        <f t="shared" si="8"/>
        <v>0.6612499999999999</v>
      </c>
      <c r="K27" s="22" t="s">
        <v>1</v>
      </c>
      <c r="L27" s="19">
        <f t="shared" si="9"/>
        <v>0.3333333333333333</v>
      </c>
      <c r="M27" s="21" t="s">
        <v>1</v>
      </c>
    </row>
    <row r="28" spans="1:13" ht="12.75">
      <c r="A28" s="8">
        <v>5.5</v>
      </c>
      <c r="B28" s="4">
        <f t="shared" si="6"/>
        <v>0.275</v>
      </c>
      <c r="C28" s="4" t="s">
        <v>1</v>
      </c>
      <c r="D28" s="4">
        <f t="shared" si="7"/>
        <v>1.1</v>
      </c>
      <c r="E28" s="4" t="s">
        <v>1</v>
      </c>
      <c r="F28" s="17">
        <f t="shared" si="4"/>
        <v>0.0275</v>
      </c>
      <c r="G28" s="4" t="s">
        <v>1</v>
      </c>
      <c r="H28" s="4">
        <f t="shared" si="5"/>
        <v>1.4025</v>
      </c>
      <c r="I28" s="5" t="s">
        <v>1</v>
      </c>
      <c r="J28" s="4">
        <f t="shared" si="8"/>
        <v>0.5974999999999999</v>
      </c>
      <c r="K28" s="6" t="s">
        <v>1</v>
      </c>
      <c r="L28" s="4">
        <f t="shared" si="9"/>
        <v>0.3333333333333333</v>
      </c>
      <c r="M28" s="5" t="s">
        <v>1</v>
      </c>
    </row>
    <row r="29" spans="1:13" ht="12.75">
      <c r="A29" s="24">
        <v>5.75</v>
      </c>
      <c r="B29" s="19">
        <f t="shared" si="6"/>
        <v>0.2875</v>
      </c>
      <c r="C29" s="19" t="s">
        <v>1</v>
      </c>
      <c r="D29" s="19">
        <f t="shared" si="7"/>
        <v>1.15</v>
      </c>
      <c r="E29" s="19" t="s">
        <v>1</v>
      </c>
      <c r="F29" s="20">
        <f t="shared" si="4"/>
        <v>0.028749999999999998</v>
      </c>
      <c r="G29" s="19" t="s">
        <v>1</v>
      </c>
      <c r="H29" s="19">
        <f t="shared" si="5"/>
        <v>1.46625</v>
      </c>
      <c r="I29" s="21" t="s">
        <v>1</v>
      </c>
      <c r="J29" s="19">
        <f t="shared" si="8"/>
        <v>0.53375</v>
      </c>
      <c r="K29" s="22" t="s">
        <v>1</v>
      </c>
      <c r="L29" s="19">
        <f t="shared" si="9"/>
        <v>0.3333333333333333</v>
      </c>
      <c r="M29" s="21" t="s">
        <v>1</v>
      </c>
    </row>
    <row r="30" spans="1:13" ht="12.75">
      <c r="A30" s="8">
        <v>6</v>
      </c>
      <c r="B30" s="4">
        <f t="shared" si="6"/>
        <v>0.3</v>
      </c>
      <c r="C30" s="4" t="s">
        <v>1</v>
      </c>
      <c r="D30" s="4">
        <f t="shared" si="7"/>
        <v>1.2</v>
      </c>
      <c r="E30" s="4" t="s">
        <v>1</v>
      </c>
      <c r="F30" s="17">
        <f t="shared" si="4"/>
        <v>0.029999999999999995</v>
      </c>
      <c r="G30" s="4" t="s">
        <v>1</v>
      </c>
      <c r="H30" s="4">
        <f t="shared" si="5"/>
        <v>1.53</v>
      </c>
      <c r="I30" s="5" t="s">
        <v>1</v>
      </c>
      <c r="J30" s="4">
        <f t="shared" si="8"/>
        <v>0.47</v>
      </c>
      <c r="K30" s="6" t="s">
        <v>1</v>
      </c>
      <c r="L30" s="4">
        <f t="shared" si="9"/>
        <v>0.3333333333333333</v>
      </c>
      <c r="M30" s="5" t="s">
        <v>1</v>
      </c>
    </row>
    <row r="31" spans="1:13" ht="12.75">
      <c r="A31" s="24">
        <v>6.25</v>
      </c>
      <c r="B31" s="19">
        <f t="shared" si="6"/>
        <v>0.3125</v>
      </c>
      <c r="C31" s="19" t="s">
        <v>1</v>
      </c>
      <c r="D31" s="19">
        <f t="shared" si="7"/>
        <v>1.25</v>
      </c>
      <c r="E31" s="19" t="s">
        <v>1</v>
      </c>
      <c r="F31" s="20">
        <f t="shared" si="4"/>
        <v>0.03125</v>
      </c>
      <c r="G31" s="19" t="s">
        <v>1</v>
      </c>
      <c r="H31" s="19">
        <f t="shared" si="5"/>
        <v>1.59375</v>
      </c>
      <c r="I31" s="21" t="s">
        <v>1</v>
      </c>
      <c r="J31" s="19">
        <f t="shared" si="8"/>
        <v>0.40625</v>
      </c>
      <c r="K31" s="22" t="s">
        <v>1</v>
      </c>
      <c r="L31" s="19">
        <f t="shared" si="9"/>
        <v>0.3333333333333333</v>
      </c>
      <c r="M31" s="21" t="s">
        <v>1</v>
      </c>
    </row>
    <row r="32" spans="1:13" ht="12.75">
      <c r="A32" s="8">
        <v>6.5</v>
      </c>
      <c r="B32" s="4">
        <f t="shared" si="6"/>
        <v>0.325</v>
      </c>
      <c r="C32" s="4" t="s">
        <v>1</v>
      </c>
      <c r="D32" s="4">
        <f t="shared" si="7"/>
        <v>1.3</v>
      </c>
      <c r="E32" s="4" t="s">
        <v>1</v>
      </c>
      <c r="F32" s="17">
        <f t="shared" si="4"/>
        <v>0.0325</v>
      </c>
      <c r="G32" s="4" t="s">
        <v>1</v>
      </c>
      <c r="H32" s="4">
        <f t="shared" si="5"/>
        <v>1.6575</v>
      </c>
      <c r="I32" s="5" t="s">
        <v>1</v>
      </c>
      <c r="J32" s="4">
        <f t="shared" si="8"/>
        <v>0.3425</v>
      </c>
      <c r="K32" s="6" t="s">
        <v>1</v>
      </c>
      <c r="L32" s="4">
        <f t="shared" si="9"/>
        <v>0.3333333333333333</v>
      </c>
      <c r="M32" s="5" t="s">
        <v>1</v>
      </c>
    </row>
    <row r="33" spans="1:13" ht="12.75">
      <c r="A33" s="24">
        <v>6.75</v>
      </c>
      <c r="B33" s="19">
        <f t="shared" si="6"/>
        <v>0.3375</v>
      </c>
      <c r="C33" s="19" t="s">
        <v>1</v>
      </c>
      <c r="D33" s="19">
        <f t="shared" si="7"/>
        <v>1.35</v>
      </c>
      <c r="E33" s="19" t="s">
        <v>1</v>
      </c>
      <c r="F33" s="20">
        <f t="shared" si="4"/>
        <v>0.033749999999999995</v>
      </c>
      <c r="G33" s="19" t="s">
        <v>1</v>
      </c>
      <c r="H33" s="19">
        <f t="shared" si="5"/>
        <v>1.72125</v>
      </c>
      <c r="I33" s="21" t="s">
        <v>1</v>
      </c>
      <c r="J33" s="19">
        <f t="shared" si="8"/>
        <v>0.27875000000000005</v>
      </c>
      <c r="K33" s="22" t="s">
        <v>1</v>
      </c>
      <c r="L33" s="19">
        <f t="shared" si="9"/>
        <v>0.3333333333333333</v>
      </c>
      <c r="M33" s="21" t="s">
        <v>1</v>
      </c>
    </row>
    <row r="34" spans="1:13" ht="12.75">
      <c r="A34" s="8">
        <v>7</v>
      </c>
      <c r="B34" s="4">
        <f t="shared" si="6"/>
        <v>0.35</v>
      </c>
      <c r="C34" s="4" t="s">
        <v>1</v>
      </c>
      <c r="D34" s="4">
        <f t="shared" si="7"/>
        <v>1.4</v>
      </c>
      <c r="E34" s="4" t="s">
        <v>1</v>
      </c>
      <c r="F34" s="17">
        <f t="shared" si="4"/>
        <v>0.035</v>
      </c>
      <c r="G34" s="4" t="s">
        <v>1</v>
      </c>
      <c r="H34" s="4">
        <f t="shared" si="5"/>
        <v>1.785</v>
      </c>
      <c r="I34" s="5" t="s">
        <v>1</v>
      </c>
      <c r="J34" s="4">
        <f t="shared" si="8"/>
        <v>0.21500000000000008</v>
      </c>
      <c r="K34" s="6" t="s">
        <v>1</v>
      </c>
      <c r="L34" s="4">
        <f t="shared" si="9"/>
        <v>0.3333333333333333</v>
      </c>
      <c r="M34" s="5" t="s">
        <v>1</v>
      </c>
    </row>
    <row r="35" spans="1:13" ht="12.75">
      <c r="A35" s="24">
        <v>7.25</v>
      </c>
      <c r="B35" s="19">
        <f t="shared" si="6"/>
        <v>0.3625</v>
      </c>
      <c r="C35" s="19" t="s">
        <v>1</v>
      </c>
      <c r="D35" s="19">
        <f t="shared" si="7"/>
        <v>1.45</v>
      </c>
      <c r="E35" s="19" t="s">
        <v>1</v>
      </c>
      <c r="F35" s="20">
        <f t="shared" si="4"/>
        <v>0.03625</v>
      </c>
      <c r="G35" s="19" t="s">
        <v>1</v>
      </c>
      <c r="H35" s="19">
        <f t="shared" si="5"/>
        <v>1.84875</v>
      </c>
      <c r="I35" s="21" t="s">
        <v>1</v>
      </c>
      <c r="J35" s="19">
        <f t="shared" si="8"/>
        <v>0.1512500000000001</v>
      </c>
      <c r="K35" s="22" t="s">
        <v>1</v>
      </c>
      <c r="L35" s="19">
        <f t="shared" si="9"/>
        <v>0.3333333333333333</v>
      </c>
      <c r="M35" s="21" t="s">
        <v>1</v>
      </c>
    </row>
    <row r="36" spans="1:13" ht="12.75">
      <c r="A36" s="8">
        <v>7.5</v>
      </c>
      <c r="B36" s="4">
        <f t="shared" si="6"/>
        <v>0.375</v>
      </c>
      <c r="C36" s="4" t="s">
        <v>1</v>
      </c>
      <c r="D36" s="4">
        <f t="shared" si="7"/>
        <v>1.5</v>
      </c>
      <c r="E36" s="4" t="s">
        <v>1</v>
      </c>
      <c r="F36" s="17">
        <f t="shared" si="4"/>
        <v>0.0375</v>
      </c>
      <c r="G36" s="4" t="s">
        <v>1</v>
      </c>
      <c r="H36" s="4">
        <f t="shared" si="5"/>
        <v>1.9125</v>
      </c>
      <c r="I36" s="5" t="s">
        <v>1</v>
      </c>
      <c r="J36" s="4">
        <f t="shared" si="8"/>
        <v>0.08749999999999991</v>
      </c>
      <c r="K36" s="6" t="s">
        <v>1</v>
      </c>
      <c r="L36" s="4">
        <f t="shared" si="9"/>
        <v>0.3333333333333333</v>
      </c>
      <c r="M36" s="5" t="s">
        <v>1</v>
      </c>
    </row>
    <row r="37" spans="1:13" ht="12.75">
      <c r="A37" s="24">
        <v>7.75</v>
      </c>
      <c r="B37" s="19">
        <f t="shared" si="6"/>
        <v>0.3875</v>
      </c>
      <c r="C37" s="19" t="s">
        <v>1</v>
      </c>
      <c r="D37" s="19">
        <f t="shared" si="7"/>
        <v>1.55</v>
      </c>
      <c r="E37" s="19" t="s">
        <v>1</v>
      </c>
      <c r="F37" s="20">
        <f t="shared" si="4"/>
        <v>0.03874999999999999</v>
      </c>
      <c r="G37" s="19" t="s">
        <v>1</v>
      </c>
      <c r="H37" s="19">
        <f t="shared" si="5"/>
        <v>1.97625</v>
      </c>
      <c r="I37" s="21" t="s">
        <v>1</v>
      </c>
      <c r="J37" s="19">
        <f t="shared" si="8"/>
        <v>0.023749999999999938</v>
      </c>
      <c r="K37" s="22" t="s">
        <v>1</v>
      </c>
      <c r="L37" s="19">
        <f t="shared" si="9"/>
        <v>0.3333333333333333</v>
      </c>
      <c r="M37" s="21" t="s">
        <v>1</v>
      </c>
    </row>
    <row r="38" spans="1:13" ht="12.75">
      <c r="A38" s="8">
        <v>8</v>
      </c>
      <c r="B38" s="4">
        <f t="shared" si="6"/>
        <v>0.4</v>
      </c>
      <c r="C38" s="4" t="s">
        <v>1</v>
      </c>
      <c r="D38" s="4">
        <f t="shared" si="7"/>
        <v>1.6</v>
      </c>
      <c r="E38" s="4" t="s">
        <v>1</v>
      </c>
      <c r="F38" s="17">
        <f t="shared" si="4"/>
        <v>0.04</v>
      </c>
      <c r="G38" s="4" t="s">
        <v>1</v>
      </c>
      <c r="H38" s="4">
        <f t="shared" si="5"/>
        <v>2.04</v>
      </c>
      <c r="I38" s="5" t="s">
        <v>1</v>
      </c>
      <c r="J38" s="4">
        <f t="shared" si="8"/>
        <v>-0.040000000000000036</v>
      </c>
      <c r="K38" s="6" t="s">
        <v>1</v>
      </c>
      <c r="L38" s="4">
        <f t="shared" si="9"/>
        <v>0.3333333333333333</v>
      </c>
      <c r="M38" s="5" t="s">
        <v>1</v>
      </c>
    </row>
    <row r="39" spans="1:13" ht="12.75">
      <c r="A39" s="24">
        <v>8.25</v>
      </c>
      <c r="B39" s="19">
        <v>0.4</v>
      </c>
      <c r="C39" s="19" t="s">
        <v>1</v>
      </c>
      <c r="D39" s="19">
        <v>1.6</v>
      </c>
      <c r="E39" s="19" t="s">
        <v>1</v>
      </c>
      <c r="F39" s="20">
        <f t="shared" si="4"/>
        <v>0.04125</v>
      </c>
      <c r="G39" s="19" t="s">
        <v>1</v>
      </c>
      <c r="H39" s="19">
        <f t="shared" si="5"/>
        <v>2.04125</v>
      </c>
      <c r="I39" s="21" t="s">
        <v>1</v>
      </c>
      <c r="J39" s="19">
        <v>0</v>
      </c>
      <c r="K39" s="22" t="s">
        <v>1</v>
      </c>
      <c r="L39" s="19">
        <f t="shared" si="9"/>
        <v>0.3402083333333333</v>
      </c>
      <c r="M39" s="21" t="s">
        <v>1</v>
      </c>
    </row>
    <row r="40" spans="1:13" ht="12.75">
      <c r="A40" s="8">
        <v>8.5</v>
      </c>
      <c r="B40" s="4">
        <v>0.4</v>
      </c>
      <c r="C40" s="4" t="s">
        <v>1</v>
      </c>
      <c r="D40" s="4">
        <v>1.6</v>
      </c>
      <c r="E40" s="4" t="s">
        <v>1</v>
      </c>
      <c r="F40" s="17">
        <f t="shared" si="4"/>
        <v>0.042499999999999996</v>
      </c>
      <c r="G40" s="4" t="s">
        <v>1</v>
      </c>
      <c r="H40" s="4">
        <f t="shared" si="5"/>
        <v>2.0425</v>
      </c>
      <c r="I40" s="5" t="s">
        <v>1</v>
      </c>
      <c r="J40" s="4">
        <v>0</v>
      </c>
      <c r="K40" s="6" t="s">
        <v>1</v>
      </c>
      <c r="L40" s="4">
        <f aca="true" t="shared" si="10" ref="L40:L54">(J40+H40)/6</f>
        <v>0.34041666666666665</v>
      </c>
      <c r="M40" s="5" t="s">
        <v>1</v>
      </c>
    </row>
    <row r="41" spans="1:13" ht="12.75">
      <c r="A41" s="24">
        <v>8.75</v>
      </c>
      <c r="B41" s="19">
        <v>0.4</v>
      </c>
      <c r="C41" s="19" t="s">
        <v>1</v>
      </c>
      <c r="D41" s="19">
        <v>1.6</v>
      </c>
      <c r="E41" s="19" t="s">
        <v>1</v>
      </c>
      <c r="F41" s="20">
        <f t="shared" si="4"/>
        <v>0.04375</v>
      </c>
      <c r="G41" s="19" t="s">
        <v>1</v>
      </c>
      <c r="H41" s="19">
        <f t="shared" si="5"/>
        <v>2.04375</v>
      </c>
      <c r="I41" s="21" t="s">
        <v>1</v>
      </c>
      <c r="J41" s="19">
        <v>0</v>
      </c>
      <c r="K41" s="22" t="s">
        <v>1</v>
      </c>
      <c r="L41" s="19">
        <f t="shared" si="10"/>
        <v>0.340625</v>
      </c>
      <c r="M41" s="21" t="s">
        <v>1</v>
      </c>
    </row>
    <row r="42" spans="1:13" ht="12.75">
      <c r="A42" s="8">
        <v>9</v>
      </c>
      <c r="B42" s="4">
        <v>0.4</v>
      </c>
      <c r="C42" s="4" t="s">
        <v>1</v>
      </c>
      <c r="D42" s="4">
        <v>1.6</v>
      </c>
      <c r="E42" s="4" t="s">
        <v>1</v>
      </c>
      <c r="F42" s="17">
        <f t="shared" si="4"/>
        <v>0.045</v>
      </c>
      <c r="G42" s="4" t="s">
        <v>1</v>
      </c>
      <c r="H42" s="4">
        <f t="shared" si="5"/>
        <v>2.045</v>
      </c>
      <c r="I42" s="5" t="s">
        <v>1</v>
      </c>
      <c r="J42" s="4">
        <v>0</v>
      </c>
      <c r="K42" s="6" t="s">
        <v>1</v>
      </c>
      <c r="L42" s="4">
        <f t="shared" si="10"/>
        <v>0.3408333333333333</v>
      </c>
      <c r="M42" s="5" t="s">
        <v>1</v>
      </c>
    </row>
    <row r="43" spans="1:13" ht="12.75">
      <c r="A43" s="24">
        <v>9.25</v>
      </c>
      <c r="B43" s="19">
        <v>0.4</v>
      </c>
      <c r="C43" s="19" t="s">
        <v>1</v>
      </c>
      <c r="D43" s="19">
        <v>1.6</v>
      </c>
      <c r="E43" s="19" t="s">
        <v>1</v>
      </c>
      <c r="F43" s="20">
        <f t="shared" si="4"/>
        <v>0.04625</v>
      </c>
      <c r="G43" s="19" t="s">
        <v>1</v>
      </c>
      <c r="H43" s="19">
        <f t="shared" si="5"/>
        <v>2.04625</v>
      </c>
      <c r="I43" s="21" t="s">
        <v>1</v>
      </c>
      <c r="J43" s="19">
        <v>0</v>
      </c>
      <c r="K43" s="22" t="s">
        <v>1</v>
      </c>
      <c r="L43" s="19">
        <f t="shared" si="10"/>
        <v>0.3410416666666667</v>
      </c>
      <c r="M43" s="21" t="s">
        <v>1</v>
      </c>
    </row>
    <row r="44" spans="1:13" ht="12.75">
      <c r="A44" s="8">
        <v>9.5</v>
      </c>
      <c r="B44" s="4">
        <v>0.4</v>
      </c>
      <c r="C44" s="4" t="s">
        <v>1</v>
      </c>
      <c r="D44" s="4">
        <v>1.6</v>
      </c>
      <c r="E44" s="4" t="s">
        <v>1</v>
      </c>
      <c r="F44" s="17">
        <f t="shared" si="4"/>
        <v>0.0475</v>
      </c>
      <c r="G44" s="4" t="s">
        <v>1</v>
      </c>
      <c r="H44" s="4">
        <f t="shared" si="5"/>
        <v>2.0475</v>
      </c>
      <c r="I44" s="5" t="s">
        <v>1</v>
      </c>
      <c r="J44" s="4">
        <v>0</v>
      </c>
      <c r="K44" s="6" t="s">
        <v>1</v>
      </c>
      <c r="L44" s="4">
        <f t="shared" si="10"/>
        <v>0.34125</v>
      </c>
      <c r="M44" s="5" t="s">
        <v>1</v>
      </c>
    </row>
    <row r="45" spans="1:13" ht="12.75">
      <c r="A45" s="24">
        <v>9.75</v>
      </c>
      <c r="B45" s="19">
        <v>0.4</v>
      </c>
      <c r="C45" s="19" t="s">
        <v>1</v>
      </c>
      <c r="D45" s="19">
        <v>1.6</v>
      </c>
      <c r="E45" s="19" t="s">
        <v>1</v>
      </c>
      <c r="F45" s="20">
        <f t="shared" si="4"/>
        <v>0.048749999999999995</v>
      </c>
      <c r="G45" s="19" t="s">
        <v>1</v>
      </c>
      <c r="H45" s="19">
        <f t="shared" si="5"/>
        <v>2.04875</v>
      </c>
      <c r="I45" s="21" t="s">
        <v>1</v>
      </c>
      <c r="J45" s="19">
        <v>0</v>
      </c>
      <c r="K45" s="22" t="s">
        <v>1</v>
      </c>
      <c r="L45" s="19">
        <f t="shared" si="10"/>
        <v>0.34145833333333336</v>
      </c>
      <c r="M45" s="21" t="s">
        <v>1</v>
      </c>
    </row>
    <row r="46" spans="1:13" ht="12.75">
      <c r="A46" s="8">
        <v>10</v>
      </c>
      <c r="B46" s="4">
        <v>0.4</v>
      </c>
      <c r="C46" s="4" t="s">
        <v>1</v>
      </c>
      <c r="D46" s="4">
        <v>1.6</v>
      </c>
      <c r="E46" s="4" t="s">
        <v>1</v>
      </c>
      <c r="F46" s="17">
        <f t="shared" si="4"/>
        <v>0.05</v>
      </c>
      <c r="G46" s="4" t="s">
        <v>1</v>
      </c>
      <c r="H46" s="4">
        <f t="shared" si="5"/>
        <v>2.05</v>
      </c>
      <c r="I46" s="5" t="s">
        <v>1</v>
      </c>
      <c r="J46" s="4">
        <v>0</v>
      </c>
      <c r="K46" s="6" t="s">
        <v>1</v>
      </c>
      <c r="L46" s="4">
        <f t="shared" si="10"/>
        <v>0.3416666666666666</v>
      </c>
      <c r="M46" s="5" t="s">
        <v>1</v>
      </c>
    </row>
    <row r="47" spans="1:13" ht="12.75">
      <c r="A47" s="24">
        <v>10.25</v>
      </c>
      <c r="B47" s="19">
        <v>0.4</v>
      </c>
      <c r="C47" s="19" t="s">
        <v>1</v>
      </c>
      <c r="D47" s="19">
        <v>1.6</v>
      </c>
      <c r="E47" s="19" t="s">
        <v>1</v>
      </c>
      <c r="F47" s="20">
        <f t="shared" si="4"/>
        <v>0.05125</v>
      </c>
      <c r="G47" s="19" t="s">
        <v>1</v>
      </c>
      <c r="H47" s="19">
        <f t="shared" si="5"/>
        <v>2.05125</v>
      </c>
      <c r="I47" s="21" t="s">
        <v>1</v>
      </c>
      <c r="J47" s="19">
        <v>0</v>
      </c>
      <c r="K47" s="22" t="s">
        <v>1</v>
      </c>
      <c r="L47" s="19">
        <f t="shared" si="10"/>
        <v>0.341875</v>
      </c>
      <c r="M47" s="21" t="s">
        <v>1</v>
      </c>
    </row>
    <row r="48" spans="1:13" ht="12.75">
      <c r="A48" s="8">
        <v>10.5</v>
      </c>
      <c r="B48" s="4">
        <v>0.4</v>
      </c>
      <c r="C48" s="4" t="s">
        <v>1</v>
      </c>
      <c r="D48" s="4">
        <v>1.6</v>
      </c>
      <c r="E48" s="4" t="s">
        <v>1</v>
      </c>
      <c r="F48" s="17">
        <f t="shared" si="4"/>
        <v>0.0525</v>
      </c>
      <c r="G48" s="4" t="s">
        <v>1</v>
      </c>
      <c r="H48" s="4">
        <f t="shared" si="5"/>
        <v>2.0525</v>
      </c>
      <c r="I48" s="5" t="s">
        <v>1</v>
      </c>
      <c r="J48" s="4">
        <v>0</v>
      </c>
      <c r="K48" s="6" t="s">
        <v>1</v>
      </c>
      <c r="L48" s="4">
        <f t="shared" si="10"/>
        <v>0.34208333333333335</v>
      </c>
      <c r="M48" s="5" t="s">
        <v>1</v>
      </c>
    </row>
    <row r="49" spans="1:13" ht="12.75">
      <c r="A49" s="24">
        <v>10.75</v>
      </c>
      <c r="B49" s="19">
        <v>0.4</v>
      </c>
      <c r="C49" s="19" t="s">
        <v>1</v>
      </c>
      <c r="D49" s="19">
        <v>1.6</v>
      </c>
      <c r="E49" s="19" t="s">
        <v>1</v>
      </c>
      <c r="F49" s="20">
        <f t="shared" si="4"/>
        <v>0.05375</v>
      </c>
      <c r="G49" s="19" t="s">
        <v>1</v>
      </c>
      <c r="H49" s="19">
        <f t="shared" si="5"/>
        <v>2.05375</v>
      </c>
      <c r="I49" s="21" t="s">
        <v>1</v>
      </c>
      <c r="J49" s="19">
        <v>0</v>
      </c>
      <c r="K49" s="22" t="s">
        <v>1</v>
      </c>
      <c r="L49" s="19">
        <f t="shared" si="10"/>
        <v>0.34229166666666666</v>
      </c>
      <c r="M49" s="21" t="s">
        <v>1</v>
      </c>
    </row>
    <row r="50" spans="1:13" ht="12.75">
      <c r="A50" s="8">
        <v>11</v>
      </c>
      <c r="B50" s="4">
        <v>0.4</v>
      </c>
      <c r="C50" s="4" t="s">
        <v>1</v>
      </c>
      <c r="D50" s="4">
        <v>1.6</v>
      </c>
      <c r="E50" s="4" t="s">
        <v>1</v>
      </c>
      <c r="F50" s="17">
        <f t="shared" si="4"/>
        <v>0.055</v>
      </c>
      <c r="G50" s="4" t="s">
        <v>1</v>
      </c>
      <c r="H50" s="4">
        <f t="shared" si="5"/>
        <v>2.055</v>
      </c>
      <c r="I50" s="5" t="s">
        <v>1</v>
      </c>
      <c r="J50" s="4">
        <v>0</v>
      </c>
      <c r="K50" s="6" t="s">
        <v>1</v>
      </c>
      <c r="L50" s="4">
        <f t="shared" si="10"/>
        <v>0.3425</v>
      </c>
      <c r="M50" s="5" t="s">
        <v>1</v>
      </c>
    </row>
    <row r="51" spans="1:13" ht="12.75">
      <c r="A51" s="24">
        <v>11.25</v>
      </c>
      <c r="B51" s="19">
        <v>0.4</v>
      </c>
      <c r="C51" s="19" t="s">
        <v>1</v>
      </c>
      <c r="D51" s="19">
        <v>1.6</v>
      </c>
      <c r="E51" s="19" t="s">
        <v>1</v>
      </c>
      <c r="F51" s="20">
        <f t="shared" si="4"/>
        <v>0.05625</v>
      </c>
      <c r="G51" s="19" t="s">
        <v>1</v>
      </c>
      <c r="H51" s="19">
        <f t="shared" si="5"/>
        <v>2.05625</v>
      </c>
      <c r="I51" s="21" t="s">
        <v>1</v>
      </c>
      <c r="J51" s="19">
        <v>0</v>
      </c>
      <c r="K51" s="22" t="s">
        <v>1</v>
      </c>
      <c r="L51" s="19">
        <f t="shared" si="10"/>
        <v>0.34270833333333334</v>
      </c>
      <c r="M51" s="21" t="s">
        <v>1</v>
      </c>
    </row>
    <row r="52" spans="1:13" ht="12.75">
      <c r="A52" s="8">
        <v>11.5</v>
      </c>
      <c r="B52" s="4">
        <v>0.4</v>
      </c>
      <c r="C52" s="4" t="s">
        <v>1</v>
      </c>
      <c r="D52" s="4">
        <v>1.6</v>
      </c>
      <c r="E52" s="4" t="s">
        <v>1</v>
      </c>
      <c r="F52" s="17">
        <f t="shared" si="4"/>
        <v>0.057499999999999996</v>
      </c>
      <c r="G52" s="4" t="s">
        <v>1</v>
      </c>
      <c r="H52" s="4">
        <f t="shared" si="5"/>
        <v>2.0575</v>
      </c>
      <c r="I52" s="5" t="s">
        <v>1</v>
      </c>
      <c r="J52" s="4">
        <v>0</v>
      </c>
      <c r="K52" s="6" t="s">
        <v>1</v>
      </c>
      <c r="L52" s="4">
        <f t="shared" si="10"/>
        <v>0.3429166666666667</v>
      </c>
      <c r="M52" s="5" t="s">
        <v>1</v>
      </c>
    </row>
    <row r="53" spans="1:13" ht="12.75">
      <c r="A53" s="24">
        <v>11.75</v>
      </c>
      <c r="B53" s="19">
        <v>0.4</v>
      </c>
      <c r="C53" s="19" t="s">
        <v>1</v>
      </c>
      <c r="D53" s="19">
        <v>1.6</v>
      </c>
      <c r="E53" s="19" t="s">
        <v>1</v>
      </c>
      <c r="F53" s="20">
        <f t="shared" si="4"/>
        <v>0.05875</v>
      </c>
      <c r="G53" s="19" t="s">
        <v>1</v>
      </c>
      <c r="H53" s="19">
        <f t="shared" si="5"/>
        <v>2.05875</v>
      </c>
      <c r="I53" s="21" t="s">
        <v>1</v>
      </c>
      <c r="J53" s="19">
        <v>0</v>
      </c>
      <c r="K53" s="22" t="s">
        <v>1</v>
      </c>
      <c r="L53" s="19">
        <f t="shared" si="10"/>
        <v>0.34312499999999996</v>
      </c>
      <c r="M53" s="21" t="s">
        <v>1</v>
      </c>
    </row>
    <row r="54" spans="1:13" ht="12.75">
      <c r="A54" s="8">
        <v>12</v>
      </c>
      <c r="B54" s="4">
        <v>0.4</v>
      </c>
      <c r="C54" s="4" t="s">
        <v>1</v>
      </c>
      <c r="D54" s="4">
        <v>1.6</v>
      </c>
      <c r="E54" s="4" t="s">
        <v>1</v>
      </c>
      <c r="F54" s="17">
        <f t="shared" si="4"/>
        <v>0.05999999999999999</v>
      </c>
      <c r="G54" s="4" t="s">
        <v>1</v>
      </c>
      <c r="H54" s="4">
        <f t="shared" si="5"/>
        <v>2.06</v>
      </c>
      <c r="I54" s="5" t="s">
        <v>1</v>
      </c>
      <c r="J54" s="4">
        <v>0</v>
      </c>
      <c r="K54" s="6" t="s">
        <v>1</v>
      </c>
      <c r="L54" s="4">
        <f t="shared" si="10"/>
        <v>0.3433333333333333</v>
      </c>
      <c r="M54" s="5" t="s">
        <v>1</v>
      </c>
    </row>
    <row r="55" spans="1:13" s="25" customFormat="1" ht="8.25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9"/>
    </row>
    <row r="56" spans="1:13" ht="12.75">
      <c r="A56" s="51" t="s">
        <v>2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3"/>
    </row>
    <row r="57" spans="1:13" ht="12.75">
      <c r="A57" s="51" t="s">
        <v>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3"/>
    </row>
    <row r="58" spans="1:13" ht="12.75">
      <c r="A58" s="43" t="s">
        <v>13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1:13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3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1:13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3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1:13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1:13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1:13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1:13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1:13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1:13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3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1:13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3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</sheetData>
  <sheetProtection sheet="1" objects="1" scenarios="1"/>
  <mergeCells count="19">
    <mergeCell ref="A59:M78"/>
    <mergeCell ref="A4:M4"/>
    <mergeCell ref="A55:M55"/>
    <mergeCell ref="J9:K9"/>
    <mergeCell ref="A56:M56"/>
    <mergeCell ref="A57:M57"/>
    <mergeCell ref="A5:M5"/>
    <mergeCell ref="F9:G9"/>
    <mergeCell ref="A58:M58"/>
    <mergeCell ref="A1:M1"/>
    <mergeCell ref="A2:M2"/>
    <mergeCell ref="L9:M9"/>
    <mergeCell ref="A6:M6"/>
    <mergeCell ref="A7:M7"/>
    <mergeCell ref="H9:I9"/>
    <mergeCell ref="B9:C9"/>
    <mergeCell ref="D9:E9"/>
    <mergeCell ref="A8:M8"/>
    <mergeCell ref="A3:M3"/>
  </mergeCells>
  <printOptions/>
  <pageMargins left="0.55" right="0.55" top="0.5" bottom="0.5" header="0.5" footer="0.5"/>
  <pageSetup horizontalDpi="600" verticalDpi="600" orientation="portrait" r:id="rId2"/>
  <rowBreaks count="1" manualBreakCount="1">
    <brk id="5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2004-11-20T15:48:58Z</cp:lastPrinted>
  <dcterms:created xsi:type="dcterms:W3CDTF">2004-01-08T16:55:12Z</dcterms:created>
  <dcterms:modified xsi:type="dcterms:W3CDTF">2005-07-09T14:18:06Z</dcterms:modified>
  <cp:category/>
  <cp:version/>
  <cp:contentType/>
  <cp:contentStatus/>
</cp:coreProperties>
</file>